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<sst xmlns="http://schemas.openxmlformats.org/spreadsheetml/2006/main" count="27171" uniqueCount="790">
  <si>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</si>
  <si>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</si>
  <si>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</si>
  <si>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</si>
  <si>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</si>
  <si>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</si>
  <si>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</si>
  <si>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</si>
  <si>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</si>
  <si>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</si>
  <si>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</si>
  <si>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</si>
  <si>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</si>
  <si>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</si>
  <si>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</si>
  <si>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</si>
  <si>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</si>
  <si>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</si>
  <si>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</si>
  <si>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</si>
  <si>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</si>
  <si>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</si>
  <si>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</si>
  <si>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</si>
  <si>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</si>
  <si>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</si>
  <si>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</si>
  <si>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</si>
  <si>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</si>
  <si>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</si>
  <si>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</si>
  <si>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</si>
  <si>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</si>
  <si>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</si>
  <si>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</si>
  <si>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</si>
  <si>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</si>
  <si>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</si>
  <si>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</si>
  <si>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</si>
  <si>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</si>
  <si>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</si>
  <si>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</si>
  <si>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</si>
  <si>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</si>
  <si>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</si>
  <si>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</si>
  <si>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</si>
  <si>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</si>
  <si>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</si>
  <si>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</si>
  <si>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</si>
  <si>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</si>
  <si>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</si>
  <si>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</si>
  <si>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</si>
  <si>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</si>
  <si>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</si>
  <si>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</si>
  <si>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</si>
  <si>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</si>
  <si>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</si>
  <si>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</si>
  <si>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</si>
  <si>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</si>
  <si>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</si>
  <si>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</si>
  <si>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</si>
  <si>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</si>
  <si>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</si>
  <si>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</si>
  <si>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</si>
  <si>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</si>
  <si>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</si>
  <si>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</si>
  <si>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</si>
  <si>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</si>
  <si>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</si>
  <si>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</si>
  <si>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</si>
  <si>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</si>
  <si>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</si>
  <si>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</si>
  <si>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</si>
  <si>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</si>
  <si>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</si>
  <si>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</si>
  <si>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</si>
  <si>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</si>
  <si>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</si>
  <si>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</si>
  <si>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</si>
  <si>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</si>
  <si>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</si>
  <si>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</si>
  <si>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</si>
  <si>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</si>
  <si>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</si>
  <si>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</si>
  <si>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</si>
  <si>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</si>
  <si>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</si>
  <si>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</si>
  <si>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</si>
  <si>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</si>
  <si>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</si>
  <si>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</si>
  <si>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</si>
  <si>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</si>
  <si>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</si>
  <si>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</si>
  <si>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</si>
  <si>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</si>
  <si>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</si>
  <si>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</si>
  <si>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</si>
  <si>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</si>
  <si>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</si>
  <si>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</si>
  <si>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</si>
  <si>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</si>
  <si>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</si>
  <si>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</si>
  <si>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</si>
  <si>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</si>
  <si>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</si>
  <si>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</si>
  <si>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</si>
  <si>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</si>
  <si>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</si>
  <si>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</si>
  <si>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</si>
  <si>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</si>
  <si>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</si>
  <si>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</si>
  <si>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</si>
  <si>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</si>
  <si>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</si>
  <si>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</si>
  <si>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</si>
  <si>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</si>
  <si>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</si>
  <si>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</si>
  <si>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</si>
  <si>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</si>
  <si>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</si>
  <si>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</si>
  <si>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</si>
  <si>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</si>
  <si>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</si>
  <si>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</si>
  <si>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</si>
  <si>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</si>
  <si>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</si>
  <si>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</si>
  <si>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</si>
  <si>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</si>
  <si>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</si>
  <si>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</si>
  <si>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</si>
  <si>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</si>
  <si>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</si>
  <si>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</si>
  <si>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</si>
  <si>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</si>
  <si>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</si>
  <si>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</si>
  <si>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</si>
  <si>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</si>
  <si>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</si>
  <si>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</si>
  <si>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</si>
  <si>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</si>
  <si>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</si>
  <si>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</si>
  <si>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</si>
  <si>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</si>
  <si>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</si>
  <si>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</si>
  <si>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</si>
  <si>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</si>
  <si>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</si>
  <si>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</si>
  <si>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</si>
  <si>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</si>
  <si>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</si>
  <si>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</si>
  <si>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</si>
  <si>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</si>
  <si>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</si>
  <si>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</si>
  <si>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</si>
  <si>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</si>
  <si>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</si>
  <si>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</si>
  <si>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</si>
  <si>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</si>
  <si>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</si>
  <si>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</si>
  <si>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</si>
  <si>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</si>
  <si>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</si>
  <si>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</si>
  <si>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</si>
  <si>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</si>
  <si>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</si>
  <si>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</si>
  <si>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</si>
  <si>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</si>
  <si>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</si>
  <si>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</si>
  <si>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</si>
  <si>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</si>
  <si>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</si>
  <si>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</si>
  <si>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</si>
  <si>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</si>
  <si>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</si>
  <si>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</si>
  <si>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</si>
  <si>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</si>
  <si>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</si>
  <si>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</si>
  <si>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</si>
  <si>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</si>
  <si>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</si>
  <si>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</si>
  <si>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</si>
  <si>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</si>
  <si>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</si>
  <si>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</si>
  <si>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</si>
  <si>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</si>
  <si>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</si>
  <si>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</si>
  <si>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</si>
  <si>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</si>
  <si>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</si>
  <si>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</si>
  <si>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</si>
  <si>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</si>
  <si>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</si>
  <si>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</si>
  <si>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</si>
  <si>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</si>
  <si>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</si>
  <si>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</si>
  <si>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</si>
  <si>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</si>
  <si>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</si>
  <si>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</si>
  <si>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</si>
  <si>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</si>
  <si>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</si>
  <si>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</si>
  <si>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</si>
  <si>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</si>
  <si>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</si>
  <si>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</si>
  <si>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</si>
  <si>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</si>
  <si>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</si>
  <si>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</si>
  <si>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</si>
  <si>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</si>
  <si>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</si>
  <si>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</si>
  <si>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</si>
  <si>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</si>
  <si>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</si>
  <si>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</si>
  <si>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</si>
  <si>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</si>
  <si>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</si>
  <si>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</si>
  <si>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</si>
  <si>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</si>
  <si>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</si>
  <si>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</si>
  <si>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</si>
  <si>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</si>
  <si>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</si>
  <si>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</si>
  <si>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</si>
  <si>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</si>
  <si>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</si>
  <si>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</si>
  <si>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</si>
  <si>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</si>
  <si>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</si>
  <si>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</si>
  <si>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</si>
  <si>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</si>
  <si>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</si>
  <si>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</si>
  <si>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</si>
  <si>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</si>
  <si>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</si>
  <si>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</si>
  <si>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</si>
  <si>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</si>
  <si>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</si>
  <si>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</si>
  <si>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</si>
  <si>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</si>
  <si>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</si>
  <si>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</si>
  <si>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</si>
  <si>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</si>
  <si>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</si>
  <si>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</si>
  <si>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</si>
  <si>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</si>
  <si>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</si>
  <si>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</si>
  <si>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</si>
  <si>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</si>
  <si>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</si>
  <si>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</si>
  <si>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</si>
  <si>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</si>
  <si>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</si>
  <si>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</si>
  <si>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</si>
  <si>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</si>
  <si>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</si>
  <si>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</si>
  <si>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</si>
  <si>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</si>
  <si>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</si>
  <si>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</si>
  <si>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</si>
  <si>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</si>
  <si>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</si>
  <si>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</si>
  <si>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</si>
  <si>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</si>
  <si>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</si>
  <si>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</si>
  <si>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</si>
  <si>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</si>
  <si>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</si>
  <si>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</si>
  <si>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</si>
  <si>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</si>
  <si>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</si>
  <si>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</si>
  <si>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</si>
  <si>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</si>
  <si>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</si>
  <si>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</si>
  <si>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</si>
  <si>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</si>
  <si>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</si>
  <si>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</si>
  <si>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</si>
  <si>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</si>
  <si>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</si>
  <si>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</si>
  <si>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</si>
  <si>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</si>
  <si>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</si>
  <si>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</si>
  <si>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</si>
  <si>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</si>
  <si>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</si>
  <si>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</si>
  <si>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</si>
  <si>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</si>
  <si>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</si>
  <si>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</si>
  <si>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</si>
  <si>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</si>
  <si>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</si>
  <si>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</si>
  <si>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</si>
  <si>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</si>
  <si>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</si>
  <si>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</si>
  <si>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</si>
  <si>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</si>
  <si>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</si>
  <si>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</si>
  <si>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</si>
  <si>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</si>
  <si>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</si>
  <si>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</si>
  <si>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</si>
  <si>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</si>
  <si>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</si>
  <si>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</si>
  <si>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</si>
  <si>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</si>
  <si>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</si>
  <si>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</si>
  <si>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</si>
  <si>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</si>
  <si>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</si>
  <si>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</si>
  <si>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</si>
  <si>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</si>
  <si>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</si>
  <si>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</si>
  <si>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</si>
  <si>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</si>
  <si>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</si>
  <si>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</si>
  <si>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</si>
  <si>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</si>
  <si>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</si>
  <si>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</si>
  <si>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</si>
  <si>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</si>
  <si>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</si>
  <si>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</si>
  <si>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</si>
  <si>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</si>
  <si>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</si>
  <si>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</si>
  <si>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</si>
  <si>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</si>
  <si>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</si>
  <si>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</si>
  <si>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</si>
  <si>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</si>
  <si>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</si>
  <si>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</si>
  <si>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</si>
  <si>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</si>
  <si>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</si>
  <si>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</si>
  <si>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</si>
  <si>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</si>
  <si>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</si>
  <si>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</si>
  <si>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</si>
  <si>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</si>
  <si>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</si>
  <si>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</si>
  <si>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</si>
  <si>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</si>
  <si>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</si>
  <si>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</si>
  <si>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</si>
  <si>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</si>
  <si>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</si>
  <si>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</si>
  <si>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</si>
  <si>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</si>
  <si>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</si>
  <si>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</si>
  <si>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</si>
  <si>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</si>
  <si>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</si>
  <si>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</si>
  <si>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</si>
  <si>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</si>
  <si>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</si>
  <si>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</si>
  <si>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</si>
  <si>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</si>
  <si>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</si>
  <si>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</si>
  <si>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</si>
  <si>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</si>
  <si>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</si>
  <si>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</si>
  <si>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</si>
  <si>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</si>
  <si>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</si>
  <si>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</si>
  <si>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</si>
  <si>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</si>
  <si>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</si>
  <si>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</si>
  <si>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</si>
  <si>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</si>
  <si>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</si>
  <si>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</si>
  <si>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</si>
  <si>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</si>
  <si>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</si>
  <si>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</si>
  <si>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</si>
  <si>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</si>
  <si>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</si>
  <si>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</si>
  <si>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</si>
  <si>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</si>
  <si>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</si>
  <si>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</si>
  <si>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</si>
  <si>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</si>
  <si>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</si>
  <si>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</si>
  <si>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</si>
  <si>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</si>
  <si>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</si>
  <si>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</si>
  <si>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</si>
  <si>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</si>
  <si>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</si>
  <si>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</si>
  <si>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</si>
  <si>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</si>
  <si>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</si>
  <si>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</si>
  <si>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</si>
  <si>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</si>
  <si>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</si>
  <si>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</si>
  <si>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</si>
  <si>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</si>
  <si>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</si>
  <si>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</si>
  <si>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</si>
  <si>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</si>
  <si>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</si>
  <si>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</si>
  <si>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</si>
  <si>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</si>
  <si>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</si>
  <si>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</si>
  <si>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</si>
  <si>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</si>
  <si>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</si>
  <si>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</si>
  <si>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</si>
  <si>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</si>
  <si>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</si>
  <si>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</si>
  <si>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</si>
  <si>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</si>
  <si>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</si>
  <si>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</si>
  <si>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</si>
  <si>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</si>
  <si>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</si>
  <si>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</si>
  <si>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</si>
  <si>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</si>
  <si>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</si>
  <si>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</si>
  <si>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</si>
  <si>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</si>
  <si>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</si>
  <si>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</si>
  <si>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</si>
  <si>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</si>
  <si>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</si>
  <si>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</si>
  <si>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</si>
  <si>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</si>
  <si>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</si>
  <si>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</si>
  <si>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</si>
  <si>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</si>
  <si>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</si>
  <si>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</si>
  <si>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</si>
  <si>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</si>
  <si>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</si>
  <si>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</si>
  <si>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</si>
  <si>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</si>
  <si>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</si>
  <si>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</si>
  <si>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</si>
  <si>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</si>
  <si>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</si>
  <si>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</si>
  <si>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</si>
  <si>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</si>
  <si>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</si>
  <si>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</si>
  <si>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</si>
  <si>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</si>
  <si>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</si>
  <si>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</si>
  <si>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</si>
  <si>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</si>
  <si>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</si>
  <si>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</si>
  <si>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</si>
  <si>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</si>
  <si>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</si>
  <si>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</si>
  <si>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</si>
  <si>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</si>
  <si>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</si>
  <si>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</si>
  <si>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</si>
  <si>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</si>
  <si>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</si>
  <si>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</si>
  <si>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</si>
  <si>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</si>
  <si>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</si>
  <si>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</si>
  <si>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</si>
  <si>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</si>
  <si>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</si>
  <si>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</si>
  <si>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</si>
  <si>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</si>
  <si>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</si>
  <si>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</si>
  <si>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</si>
  <si>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</si>
  <si>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</si>
  <si>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</si>
  <si>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</si>
  <si>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</si>
  <si>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</si>
  <si>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</si>
  <si>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</si>
  <si>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</si>
  <si>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</si>
  <si>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</si>
  <si>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</si>
  <si>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</si>
  <si>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</si>
  <si>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</si>
  <si>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</si>
  <si>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</si>
  <si>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</si>
  <si>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</si>
  <si>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</si>
  <si>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</si>
  <si>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</si>
  <si>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</si>
  <si>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</si>
  <si>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</si>
  <si>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</si>
  <si>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</si>
  <si>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</si>
  <si>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</si>
  <si>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</si>
  <si>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</si>
  <si>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</si>
  <si>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</si>
  <si>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</si>
  <si>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</si>
  <si>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</si>
  <si>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</si>
  <si>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</si>
  <si>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</si>
  <si>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</si>
  <si>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</si>
  <si>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</si>
  <si>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</si>
  <si>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</si>
  <si>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</si>
  <si>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</si>
  <si>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</si>
  <si>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</si>
  <si>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</si>
  <si>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</si>
  <si>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</si>
  <si>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</si>
  <si>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</si>
  <si>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</si>
  <si>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</si>
  <si>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</si>
  <si>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</si>
  <si>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</si>
  <si>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</si>
  <si>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</si>
  <si>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</si>
  <si>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</si>
  <si>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</si>
  <si>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</si>
  <si>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</si>
  <si>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</si>
  <si>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</si>
  <si>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</si>
  <si>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</si>
  <si>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</si>
  <si>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</si>
  <si>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</si>
  <si>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</si>
  <si>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</si>
  <si>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</si>
  <si>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</si>
  <si>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</si>
  <si>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</si>
  <si>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</si>
  <si>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</si>
  <si>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</si>
  <si>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</si>
  <si>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</si>
  <si>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</si>
  <si>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</si>
  <si>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</si>
  <si>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</si>
  <si>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</si>
  <si>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</si>
  <si>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</si>
  <si>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</si>
  <si>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</si>
  <si>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</si>
  <si>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</si>
  <si>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</si>
  <si>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</si>
  <si>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</si>
  <si>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</si>
  <si>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</si>
  <si>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</si>
  <si>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</si>
  <si>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</si>
  <si>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</si>
  <si>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</si>
  <si>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</si>
  <si>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</si>
  <si>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</si>
  <si>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</si>
  <si>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</si>
  <si>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</si>
  <si>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</si>
  <si>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</si>
  <si>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</si>
  <si>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</si>
  <si>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</si>
  <si>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</si>
  <si>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</si>
  <si>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</si>
  <si>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</si>
  <si>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</si>
  <si>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</si>
  <si>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</si>
  <si>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</si>
  <si>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</si>
  <si>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</si>
  <si>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</si>
  <si>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</si>
  <si>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</si>
  <si>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</si>
  <si>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</si>
  <si>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</si>
  <si>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</si>
  <si>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</si>
  <si>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июнь</t>
  </si>
  <si>
    <t>март, декабрь</t>
  </si>
  <si>
    <t>май, февраль</t>
  </si>
  <si>
    <t>апрель, март</t>
  </si>
  <si>
    <t>1 | 3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</si>
  <si>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</si>
  <si>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</si>
  <si>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</si>
  <si>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</si>
  <si>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</si>
  <si>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</si>
  <si>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</si>
  <si>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июл, июн, сен</t>
  </si>
  <si>
    <t>июнь, сентябрь</t>
  </si>
  <si>
    <t>№ 11 по ул. Мира за 2016 год</t>
  </si>
  <si>
    <t xml:space="preserve"> январь</t>
  </si>
  <si>
    <t>фев, мар, июл</t>
  </si>
  <si>
    <t>февраль, май</t>
  </si>
  <si>
    <t>12 | 1</t>
  </si>
  <si>
    <t>4,25 | 1</t>
  </si>
  <si>
    <t>1,6 | 24</t>
  </si>
  <si>
    <t>0,5 | 18</t>
  </si>
  <si>
    <t>1,1 | 3</t>
  </si>
  <si>
    <t>58 | 1</t>
  </si>
  <si>
    <t>1,5 | 1</t>
  </si>
  <si>
    <t>50,77 | 249</t>
  </si>
  <si>
    <t>50,77 | 24</t>
  </si>
  <si>
    <t>6,816 | 1</t>
  </si>
  <si>
    <t>50,77 | 2</t>
  </si>
  <si>
    <t>379 | 28</t>
  </si>
  <si>
    <t>189,5 | 22</t>
  </si>
  <si>
    <t>0,06822 | 6</t>
  </si>
  <si>
    <t>3,79 | 40</t>
  </si>
  <si>
    <t>3,79 | 10</t>
  </si>
  <si>
    <t>3,79 | 12</t>
  </si>
  <si>
    <t>379 | 32</t>
  </si>
  <si>
    <t>189,5 | 8</t>
  </si>
  <si>
    <t>0,99 | 1</t>
  </si>
  <si>
    <t>80 | 2</t>
  </si>
  <si>
    <t>1 | 122</t>
  </si>
  <si>
    <t>6 | 24</t>
  </si>
  <si>
    <t>2 | 5</t>
  </si>
  <si>
    <t>апрель, декабрь</t>
  </si>
  <si>
    <t>379 | 74</t>
  </si>
  <si>
    <t>6 | 27</t>
  </si>
  <si>
    <t>1 | 127</t>
  </si>
  <si>
    <t>649 | 77</t>
  </si>
  <si>
    <t>649 | 2</t>
  </si>
  <si>
    <t>2 |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</si>
</sst>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topLeftCell="A79"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755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24496.19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187240.24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180777.31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180777.31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180777.31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30959.119999999999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277638.42751608603</v>
      </c>
      <c r="G28" s="18">
        <f>и_ср_начисл-и_ср_стоимость_факт</f>
        <v>-90398.187516086036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58467.329999999994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81448.91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171.30642687209223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291331.09999999998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271890.68000000005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57146.87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405391.52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405391.52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508.52449479012967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5385.27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5103.41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968.11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5385.27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5385.27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416.87249938403926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71430.260000000009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69862.450000000012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12614.720000000001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77461.600000000006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77461.600000000006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894.8098535372477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63225.960000000006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61534.47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10719.21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63225.960000000006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63225.960000000006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N25" sqref="N25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755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56767.155162143099</v>
      </c>
      <c r="F6" s="40"/>
      <c r="I6" s="27">
        <f>E6/1.18</f>
        <v>48107.758611985679</v>
      </c>
      <c r="J6" s="29">
        <f>[1]сумма!$Q$6</f>
        <v>12959.079134999998</v>
      </c>
      <c r="K6" s="29">
        <f>J6-I6</f>
        <v>-35148.679476985679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29676.00260199032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0.15179999999999999</v>
      </c>
      <c r="E8" s="48">
        <v>172.47999713790833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>
        <v>2.7</v>
      </c>
      <c r="E9" s="48">
        <v>1340.1340548681117</v>
      </c>
      <c r="F9" s="49" t="s">
        <v>736</v>
      </c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>
        <v>1</v>
      </c>
      <c r="E11" s="48">
        <v>28163.388549984298</v>
      </c>
      <c r="F11" s="49" t="s">
        <v>736</v>
      </c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366.351101026577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2.9567999999999999</v>
      </c>
      <c r="E25" s="48">
        <v>366.351101026577</v>
      </c>
      <c r="F25" s="49" t="s">
        <v>735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9688.0834899596939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0.95799999999999996</v>
      </c>
      <c r="E43" s="48">
        <v>881.57904395014509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5.9320000000000004</v>
      </c>
      <c r="E44" s="48">
        <v>503.5339784729008</v>
      </c>
      <c r="F44" s="49" t="s">
        <v>740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18</v>
      </c>
      <c r="E45" s="48">
        <v>1120.4418082730531</v>
      </c>
      <c r="F45" s="49" t="s">
        <v>742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>
        <v>1</v>
      </c>
      <c r="E54" s="48">
        <v>44.396411048391919</v>
      </c>
      <c r="F54" s="49" t="s">
        <v>738</v>
      </c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>
        <v>1</v>
      </c>
      <c r="E55" s="56">
        <v>385.2903390016113</v>
      </c>
      <c r="F55" s="49" t="s">
        <v>737</v>
      </c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>
        <v>3</v>
      </c>
      <c r="E61" s="56">
        <v>6752.8419092135919</v>
      </c>
      <c r="F61" s="49" t="s">
        <v>734</v>
      </c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14467.394976569301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>
        <v>0</v>
      </c>
      <c r="E89" s="35">
        <v>14467.394976569301</v>
      </c>
      <c r="F89" s="33" t="s">
        <v>736</v>
      </c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366.3989291020398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2.9567999999999999</v>
      </c>
      <c r="E101" s="35">
        <v>366.3989291020398</v>
      </c>
      <c r="F101" s="33" t="s">
        <v>735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97.939941529054209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9.2319999999999999E-2</v>
      </c>
      <c r="E106" s="56">
        <v>97.939941529054209</v>
      </c>
      <c r="F106" s="49" t="s">
        <v>740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2104.984121966118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9.2319999999999999E-2</v>
      </c>
      <c r="E120" s="56">
        <v>99.422611868402612</v>
      </c>
      <c r="F120" s="49" t="s">
        <v>740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>
        <v>1</v>
      </c>
      <c r="E127" s="48">
        <v>288.06849851275479</v>
      </c>
      <c r="F127" s="49" t="s">
        <v>756</v>
      </c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1</v>
      </c>
      <c r="E130" s="48">
        <v>1506.8980239761152</v>
      </c>
      <c r="F130" s="49" t="s">
        <v>737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1</v>
      </c>
      <c r="E138" s="48">
        <v>172.00968772919026</v>
      </c>
      <c r="F138" s="49" t="s">
        <v>739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1</v>
      </c>
      <c r="E148" s="48">
        <v>38.585299879655473</v>
      </c>
      <c r="F148" s="49" t="s">
        <v>734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25747.551807269203</v>
      </c>
      <c r="F197" s="75"/>
      <c r="I197" s="27">
        <f>E197/1.18</f>
        <v>21819.959158702717</v>
      </c>
      <c r="J197" s="29">
        <f>[1]сумма!$Q$11</f>
        <v>31082.599499999997</v>
      </c>
      <c r="K197" s="29">
        <f>J197-I197</f>
        <v>9262.6403412972795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25747.551807269203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0.55440000000000011</v>
      </c>
      <c r="E199" s="35">
        <v>2183.6625273696809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3.5640000000000005</v>
      </c>
      <c r="E200" s="35">
        <v>5621.0663108848212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2.69</v>
      </c>
      <c r="E202" s="35">
        <v>68.88438568537191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2.69</v>
      </c>
      <c r="E203" s="35">
        <v>1521.7817480581441</v>
      </c>
      <c r="F203" s="49" t="s">
        <v>736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>
        <v>1</v>
      </c>
      <c r="E209" s="35">
        <v>827.70559155149306</v>
      </c>
      <c r="F209" s="49" t="s">
        <v>730</v>
      </c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2.69</v>
      </c>
      <c r="E210" s="35">
        <v>3423.2227591404039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32.281799999999997</v>
      </c>
      <c r="E211" s="35">
        <v>11721.513422133799</v>
      </c>
      <c r="F211" s="49" t="s">
        <v>741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</v>
      </c>
      <c r="E215" s="35">
        <v>207.70537471629848</v>
      </c>
      <c r="F215" s="49" t="s">
        <v>736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1</v>
      </c>
      <c r="E228" s="35">
        <v>172.00968772919026</v>
      </c>
      <c r="F228" s="49" t="s">
        <v>739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30277.033150749077</v>
      </c>
      <c r="F232" s="33"/>
      <c r="I232" s="27">
        <f>E232/1.18</f>
        <v>25658.502670126338</v>
      </c>
      <c r="J232" s="29">
        <f>[1]сумма!$M$13</f>
        <v>4000.8600000000006</v>
      </c>
      <c r="K232" s="29">
        <f>J232-I232</f>
        <v>-21657.642670126337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30277.033150749077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>
        <v>1</v>
      </c>
      <c r="E236" s="35">
        <v>4546.0901392738433</v>
      </c>
      <c r="F236" s="33" t="s">
        <v>738</v>
      </c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11855.687834294646</v>
      </c>
      <c r="F238" s="49" t="s">
        <v>718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737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>
        <v>16</v>
      </c>
      <c r="E247" s="35">
        <v>6470.8600113485927</v>
      </c>
      <c r="F247" s="33" t="s">
        <v>732</v>
      </c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>
        <v>6.8</v>
      </c>
      <c r="E252" s="35">
        <v>7331.1105972040414</v>
      </c>
      <c r="F252" s="33" t="s">
        <v>732</v>
      </c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5835.3521122655366</v>
      </c>
      <c r="F266" s="75"/>
      <c r="I266" s="27">
        <f>E266/1.18</f>
        <v>4945.213654462319</v>
      </c>
      <c r="J266" s="29">
        <f>[1]сумма!$Q$15</f>
        <v>14033.079052204816</v>
      </c>
      <c r="K266" s="29">
        <f>J266-I266</f>
        <v>9087.8653977424965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5835.3521122655366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0.30599999999999999</v>
      </c>
      <c r="E268" s="35">
        <v>627.95871678950903</v>
      </c>
      <c r="F268" s="33" t="s">
        <v>757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0.06</v>
      </c>
      <c r="E269" s="35">
        <v>138.46227846495515</v>
      </c>
      <c r="F269" s="33" t="s">
        <v>757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>
        <v>3</v>
      </c>
      <c r="E270" s="35">
        <v>573.59015200711258</v>
      </c>
      <c r="F270" s="33" t="s">
        <v>737</v>
      </c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1</v>
      </c>
      <c r="E278" s="35">
        <v>275.023390930262</v>
      </c>
      <c r="F278" s="33" t="s">
        <v>732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1</v>
      </c>
      <c r="E279" s="35">
        <v>273.87551711915359</v>
      </c>
      <c r="F279" s="33" t="s">
        <v>730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2</v>
      </c>
      <c r="E282" s="35">
        <v>2420.2168628156178</v>
      </c>
      <c r="F282" s="33" t="s">
        <v>730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>
        <v>1</v>
      </c>
      <c r="E290" s="35">
        <v>41.072359803723749</v>
      </c>
      <c r="F290" s="33" t="s">
        <v>730</v>
      </c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584.49710547603854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>
        <v>10</v>
      </c>
      <c r="E321" s="35">
        <v>801.75398600264577</v>
      </c>
      <c r="F321" s="33" t="s">
        <v>730</v>
      </c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2</v>
      </c>
      <c r="E335" s="35">
        <v>98.901742856519405</v>
      </c>
      <c r="F335" s="33" t="s">
        <v>758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35815.037963752788</v>
      </c>
      <c r="F338" s="75"/>
      <c r="I338" s="27">
        <f>E338/1.18</f>
        <v>30351.727087926094</v>
      </c>
      <c r="J338" s="29">
        <f>[1]сумма!$Q$17</f>
        <v>27117.06</v>
      </c>
      <c r="K338" s="29">
        <f>J338-I338</f>
        <v>-3234.6670879260928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35815.037963752788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759</v>
      </c>
      <c r="E340" s="84">
        <v>61.267764667912807</v>
      </c>
      <c r="F340" s="49" t="s">
        <v>741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760</v>
      </c>
      <c r="E342" s="48">
        <v>27.106561768571101</v>
      </c>
      <c r="F342" s="49" t="s">
        <v>734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761</v>
      </c>
      <c r="E343" s="84">
        <v>160.77407566837536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762</v>
      </c>
      <c r="E344" s="84">
        <v>46.644330595145952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763</v>
      </c>
      <c r="E345" s="84">
        <v>7.8677184136390759</v>
      </c>
      <c r="F345" s="49" t="s">
        <v>743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764</v>
      </c>
      <c r="E346" s="48">
        <v>196.80057351076832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765</v>
      </c>
      <c r="E347" s="48">
        <v>4.8067215840165796</v>
      </c>
      <c r="F347" s="49" t="s">
        <v>734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766</v>
      </c>
      <c r="E349" s="48">
        <v>28676.889013224049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767</v>
      </c>
      <c r="E351" s="48">
        <v>6316.3908719637548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768</v>
      </c>
      <c r="E353" s="84">
        <v>78.091290211970829</v>
      </c>
      <c r="F353" s="49" t="s">
        <v>738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769</v>
      </c>
      <c r="E354" s="48">
        <v>238.3990421445834</v>
      </c>
      <c r="F354" s="49" t="s">
        <v>744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64262.348313765331</v>
      </c>
      <c r="F355" s="75"/>
      <c r="I355" s="27">
        <f>E355/1.18</f>
        <v>54459.617215055368</v>
      </c>
      <c r="J355" s="29">
        <f>[1]сумма!$Q$19</f>
        <v>27334.060541112922</v>
      </c>
      <c r="K355" s="29">
        <f>J355-I355</f>
        <v>-27125.556673942447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28186.824651856685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745</v>
      </c>
      <c r="E357" s="89">
        <v>79.872886022962049</v>
      </c>
      <c r="F357" s="49" t="s">
        <v>746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770</v>
      </c>
      <c r="E358" s="89">
        <v>5600.8589490017648</v>
      </c>
      <c r="F358" s="49" t="s">
        <v>747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771</v>
      </c>
      <c r="E359" s="89">
        <v>9628.4133556530287</v>
      </c>
      <c r="F359" s="49" t="s">
        <v>747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772</v>
      </c>
      <c r="E360" s="89">
        <v>72.495405382817211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773</v>
      </c>
      <c r="E361" s="89">
        <v>147.14908802421436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774</v>
      </c>
      <c r="E362" s="89">
        <v>250.87021282152196</v>
      </c>
      <c r="F362" s="49" t="s">
        <v>746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775</v>
      </c>
      <c r="E364" s="89">
        <v>724.75078450745491</v>
      </c>
      <c r="F364" s="49" t="s">
        <v>748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776</v>
      </c>
      <c r="E365" s="89">
        <v>3653.4073293242423</v>
      </c>
      <c r="F365" s="49" t="s">
        <v>749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777</v>
      </c>
      <c r="E366" s="89">
        <v>3526.7824995363435</v>
      </c>
      <c r="F366" s="49" t="s">
        <v>750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778</v>
      </c>
      <c r="E367" s="89">
        <v>86.95144119146407</v>
      </c>
      <c r="F367" s="49" t="s">
        <v>739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778</v>
      </c>
      <c r="E368" s="89">
        <v>127.00745439160222</v>
      </c>
      <c r="F368" s="49" t="s">
        <v>739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779</v>
      </c>
      <c r="E369" s="89">
        <v>1299.7040366652589</v>
      </c>
      <c r="F369" s="49" t="s">
        <v>751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780</v>
      </c>
      <c r="E370" s="89">
        <v>1071.5282456508598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781</v>
      </c>
      <c r="E371" s="89">
        <v>449.9067488601786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 t="s">
        <v>782</v>
      </c>
      <c r="E372" s="89">
        <v>1168.1409580858199</v>
      </c>
      <c r="F372" s="49" t="s">
        <v>783</v>
      </c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1.7</v>
      </c>
      <c r="E373" s="89">
        <v>298.98525673715056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36075.52366190865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784</v>
      </c>
      <c r="E375" s="93">
        <v>8280.8453724683204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785</v>
      </c>
      <c r="E377" s="95">
        <v>91.5309794170321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786</v>
      </c>
      <c r="E378" s="95">
        <v>1103.7882825505533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787</v>
      </c>
      <c r="E379" s="95">
        <v>14188.35402730016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788</v>
      </c>
      <c r="E380" s="95">
        <v>4967.6032728547452</v>
      </c>
      <c r="F380" s="49" t="s">
        <v>752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788</v>
      </c>
      <c r="E382" s="95">
        <v>901.01124177324607</v>
      </c>
      <c r="F382" s="49" t="s">
        <v>753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788</v>
      </c>
      <c r="E383" s="95">
        <v>454.96456784037508</v>
      </c>
      <c r="F383" s="49" t="s">
        <v>754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 t="s">
        <v>789</v>
      </c>
      <c r="E384" s="95">
        <v>5827.8629521673229</v>
      </c>
      <c r="F384" s="49" t="s">
        <v>718</v>
      </c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1.5</v>
      </c>
      <c r="E385" s="95">
        <v>259.56296553689526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12302.577801098505</v>
      </c>
      <c r="F386" s="75"/>
      <c r="I386" s="27">
        <f>E386/1.18</f>
        <v>10425.913390761445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12302.577801098505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7019.1885698337619</v>
      </c>
      <c r="F388" s="75"/>
      <c r="I388" s="27">
        <f>E388/1.18</f>
        <v>5948.4648896896288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7019.1885698337619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39612.167516086003</v>
      </c>
      <c r="F390" s="75"/>
      <c r="I390" s="27">
        <f>E390/1.18</f>
        <v>33569.633488208478</v>
      </c>
      <c r="J390" s="27">
        <f>SUM(I6:I390)</f>
        <v>235286.79016691807</v>
      </c>
      <c r="K390" s="27">
        <f>J390*1.01330668353499*1.18</f>
        <v>281332.85888788674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39612.167516086003</v>
      </c>
      <c r="F391" s="49" t="s">
        <v>731</v>
      </c>
      <c r="I391" s="27">
        <f>E6+E197+E232+E266+E338+E355+E386+E388+E390</f>
        <v>277638.41239696328</v>
      </c>
      <c r="J391" s="27">
        <f>I391-K391</f>
        <v>-61525.363841758459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2017-05-18T02:21:15Z</dcterms:modified>
</cp:coreProperties>
</file>